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86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<sst xmlns="http://schemas.openxmlformats.org/spreadsheetml/2006/main" count="127" uniqueCount="95">
  <si>
    <t>Reported age 15 - 15.5 Ma, assumed age 15.25 Ma, Palaeolatitude 36.63° N</t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</si>
  <si>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</si>
  <si>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</si>
  <si>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</si>
  <si>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</si>
  <si>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</si>
  <si>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</si>
  <si>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</si>
  <si>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</si>
  <si>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</si>
  <si>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</si>
  <si>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</si>
  <si>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</si>
  <si>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</si>
  <si>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</si>
  <si>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</si>
  <si>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</si>
  <si>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</si>
  <si>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</si>
  <si>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</si>
  <si>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</si>
  <si>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</si>
  <si>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</si>
  <si>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</si>
  <si>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</si>
  <si>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</si>
  <si>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</si>
  <si>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</si>
  <si>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</si>
  <si>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</si>
  <si>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</si>
  <si>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</si>
  <si>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</si>
  <si>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</si>
  <si>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</si>
  <si>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</si>
  <si>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</si>
  <si>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</si>
  <si>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</si>
  <si>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</si>
  <si>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</si>
  <si>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</si>
  <si>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</si>
  <si>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</si>
  <si>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</si>
  <si>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</si>
  <si>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</si>
  <si>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</si>
  <si>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</si>
  <si>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</si>
  <si>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</si>
  <si>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</si>
  <si>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</si>
  <si>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</si>
  <si>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</si>
  <si>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</si>
  <si>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</si>
  <si>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</si>
  <si>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</si>
  <si>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</si>
  <si>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JAW</t>
  </si>
  <si>
    <t>Temblor CA</t>
  </si>
  <si>
    <t>Carya bendirei</t>
  </si>
  <si>
    <t>Castanea spokanensis</t>
  </si>
  <si>
    <t>Lithocarpus klamathensis</t>
  </si>
  <si>
    <t>Quercus coalingensis</t>
  </si>
  <si>
    <t>Quercus dayana</t>
  </si>
  <si>
    <t>Quercus domingenensis</t>
  </si>
  <si>
    <t>Quercus hannibali SP</t>
  </si>
  <si>
    <t>Quercus merriami</t>
  </si>
  <si>
    <t>Quercus pseudolyrata</t>
  </si>
  <si>
    <t>Quercus simulata</t>
  </si>
  <si>
    <t>Quercus temblorensis</t>
  </si>
  <si>
    <t>Zelkova oregoniana</t>
  </si>
  <si>
    <t>Magnolia corrallina</t>
  </si>
  <si>
    <t>Mahonia simplex SP</t>
  </si>
  <si>
    <t>Persea pseudocarolinensis</t>
  </si>
  <si>
    <t>Platanus cf. dissecta</t>
  </si>
  <si>
    <t>Photinia miocenica</t>
  </si>
  <si>
    <t>Robinia californica</t>
  </si>
  <si>
    <t>Rhus diablana</t>
  </si>
  <si>
    <t>Cedrela trainii</t>
  </si>
  <si>
    <t>Cornus cf. ovalis</t>
  </si>
  <si>
    <t>Arbutus matthesii</t>
  </si>
  <si>
    <t>Bumelia florissanti</t>
  </si>
  <si>
    <t>Diospyros oregoniana</t>
  </si>
  <si>
    <t>Phyllites californica</t>
  </si>
  <si>
    <t>Phyllites coalingensis</t>
  </si>
  <si>
    <t>Phyllites domingensis</t>
  </si>
  <si>
    <t>Phyllites ellipticus</t>
  </si>
  <si>
    <t>Phyllites oblongifolia</t>
  </si>
  <si>
    <t>Phyllites temblorensis</t>
  </si>
  <si>
    <t>36.76°</t>
  </si>
  <si>
    <t>Reference: Renney 1972</t>
  </si>
  <si>
    <t xml:space="preserve"> -119.65°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</si>
</sst>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Right" state="split"/>
      <selection pane="topLeft" activeCell="A3" sqref="A3"/>
      <selection pane="topRight" activeCell="I3" sqref="I3"/>
      <selection pane="bottomLeft" activeCell="B7" sqref="B7:B104"/>
      <selection pane="bottomRight" activeCell="C37" sqref="C37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48</v>
      </c>
      <c r="B1" s="26" t="s">
        <v>44</v>
      </c>
      <c r="C1" s="26"/>
      <c r="D1" s="20" t="s">
        <v>45</v>
      </c>
      <c r="E1" s="21" t="s">
        <v>46</v>
      </c>
      <c r="F1" s="20" t="s">
        <v>47</v>
      </c>
      <c r="G1" s="23" t="s">
        <v>50</v>
      </c>
      <c r="H1" s="23" t="s">
        <v>59</v>
      </c>
      <c r="I1" s="16" t="s">
        <v>49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93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60</v>
      </c>
      <c r="B3" s="49" t="s">
        <v>61</v>
      </c>
      <c r="C3" s="49"/>
      <c r="D3" s="50" t="s">
        <v>92</v>
      </c>
      <c r="E3" s="51" t="s">
        <v>94</v>
      </c>
      <c r="F3" s="50"/>
      <c r="G3" s="52"/>
      <c r="H3" s="48">
        <f>AQ114</f>
        <v>0.8761904761904762</v>
      </c>
      <c r="I3" s="64" t="s">
        <v>0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52</v>
      </c>
      <c r="D5" s="46" t="s">
        <v>53</v>
      </c>
    </row>
    <row r="6" spans="3:82" ht="15" customHeight="1">
      <c r="C6" s="44" t="s">
        <v>51</v>
      </c>
      <c r="D6" s="43" t="s">
        <v>1</v>
      </c>
      <c r="E6" s="37" t="s">
        <v>2</v>
      </c>
      <c r="F6" s="37" t="s">
        <v>3</v>
      </c>
      <c r="G6" s="37" t="s">
        <v>4</v>
      </c>
      <c r="H6" s="37" t="s">
        <v>5</v>
      </c>
      <c r="I6" s="37" t="s">
        <v>6</v>
      </c>
      <c r="J6" s="37" t="s">
        <v>7</v>
      </c>
      <c r="K6" s="38" t="s">
        <v>8</v>
      </c>
      <c r="L6" s="38" t="s">
        <v>9</v>
      </c>
      <c r="M6" s="38" t="s">
        <v>10</v>
      </c>
      <c r="N6" s="38" t="s">
        <v>11</v>
      </c>
      <c r="O6" s="38" t="s">
        <v>12</v>
      </c>
      <c r="P6" s="38" t="s">
        <v>13</v>
      </c>
      <c r="Q6" s="38" t="s">
        <v>14</v>
      </c>
      <c r="R6" s="38" t="s">
        <v>15</v>
      </c>
      <c r="S6" s="38" t="s">
        <v>16</v>
      </c>
      <c r="T6" s="39" t="s">
        <v>17</v>
      </c>
      <c r="U6" s="39" t="s">
        <v>18</v>
      </c>
      <c r="V6" s="39" t="s">
        <v>19</v>
      </c>
      <c r="W6" s="39" t="s">
        <v>20</v>
      </c>
      <c r="X6" s="40" t="s">
        <v>21</v>
      </c>
      <c r="Y6" s="40" t="s">
        <v>22</v>
      </c>
      <c r="Z6" s="40" t="s">
        <v>23</v>
      </c>
      <c r="AA6" s="41" t="s">
        <v>24</v>
      </c>
      <c r="AB6" s="41" t="s">
        <v>25</v>
      </c>
      <c r="AC6" s="41" t="s">
        <v>26</v>
      </c>
      <c r="AD6" s="41" t="s">
        <v>27</v>
      </c>
      <c r="AE6" s="41" t="s">
        <v>28</v>
      </c>
      <c r="AF6" s="42" t="s">
        <v>29</v>
      </c>
      <c r="AG6" s="42" t="s">
        <v>30</v>
      </c>
      <c r="AH6" s="42" t="s">
        <v>31</v>
      </c>
      <c r="AI6" s="6"/>
      <c r="AJ6" s="6"/>
      <c r="AK6" s="6"/>
      <c r="AL6" s="6"/>
      <c r="AM6" s="6"/>
      <c r="AN6" s="6"/>
      <c r="AQ6" t="s">
        <v>32</v>
      </c>
      <c r="AR6" s="7" t="s">
        <v>1</v>
      </c>
      <c r="AS6" s="1" t="s">
        <v>2</v>
      </c>
      <c r="AT6" s="1" t="s">
        <v>3</v>
      </c>
      <c r="AU6" s="1" t="s">
        <v>4</v>
      </c>
      <c r="AV6" s="1" t="s">
        <v>5</v>
      </c>
      <c r="AW6" s="1" t="s">
        <v>6</v>
      </c>
      <c r="AX6" s="1" t="s">
        <v>7</v>
      </c>
      <c r="AY6" s="2" t="s">
        <v>8</v>
      </c>
      <c r="AZ6" s="2" t="s">
        <v>9</v>
      </c>
      <c r="BA6" s="2" t="s">
        <v>10</v>
      </c>
      <c r="BB6" s="2" t="s">
        <v>11</v>
      </c>
      <c r="BC6" s="2" t="s">
        <v>12</v>
      </c>
      <c r="BD6" s="2" t="s">
        <v>13</v>
      </c>
      <c r="BE6" s="2" t="s">
        <v>14</v>
      </c>
      <c r="BF6" s="2" t="s">
        <v>15</v>
      </c>
      <c r="BG6" s="2" t="s">
        <v>16</v>
      </c>
      <c r="BH6" s="3" t="s">
        <v>17</v>
      </c>
      <c r="BI6" s="3" t="s">
        <v>18</v>
      </c>
      <c r="BJ6" s="3" t="s">
        <v>19</v>
      </c>
      <c r="BK6" s="3" t="s">
        <v>20</v>
      </c>
      <c r="BL6" s="4" t="s">
        <v>21</v>
      </c>
      <c r="BM6" s="4" t="s">
        <v>22</v>
      </c>
      <c r="BN6" s="4" t="s">
        <v>23</v>
      </c>
      <c r="BO6" s="5" t="s">
        <v>24</v>
      </c>
      <c r="BP6" s="5" t="s">
        <v>25</v>
      </c>
      <c r="BQ6" s="5" t="s">
        <v>26</v>
      </c>
      <c r="BR6" s="5" t="s">
        <v>27</v>
      </c>
      <c r="BS6" s="5" t="s">
        <v>28</v>
      </c>
      <c r="BT6" s="6" t="s">
        <v>29</v>
      </c>
      <c r="BU6" s="6" t="s">
        <v>30</v>
      </c>
      <c r="BV6" s="6" t="s">
        <v>31</v>
      </c>
      <c r="BX6" s="53" t="s">
        <v>54</v>
      </c>
      <c r="BY6" s="10" t="s">
        <v>33</v>
      </c>
      <c r="BZ6" s="15" t="s">
        <v>34</v>
      </c>
      <c r="CA6" s="11" t="s">
        <v>35</v>
      </c>
      <c r="CB6" s="12" t="s">
        <v>36</v>
      </c>
      <c r="CC6" s="13" t="s">
        <v>37</v>
      </c>
      <c r="CD6" s="14" t="s">
        <v>38</v>
      </c>
    </row>
    <row r="7" spans="1:82" ht="12">
      <c r="A7" s="7">
        <f>IF(B7&gt;0,1,0)</f>
        <v>1</v>
      </c>
      <c r="B7" t="s">
        <v>62</v>
      </c>
      <c r="C7">
        <v>1</v>
      </c>
      <c r="F7">
        <v>1</v>
      </c>
      <c r="G7">
        <v>0.5</v>
      </c>
      <c r="H7">
        <v>1</v>
      </c>
      <c r="J7">
        <v>0.5</v>
      </c>
      <c r="P7">
        <v>1</v>
      </c>
      <c r="Z7">
        <v>1</v>
      </c>
      <c r="AC7">
        <v>1</v>
      </c>
      <c r="AG7">
        <v>1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1</v>
      </c>
      <c r="AW7">
        <f t="shared" si="1"/>
        <v>0</v>
      </c>
      <c r="AX7">
        <f t="shared" si="1"/>
        <v>1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0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0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t="s">
        <v>63</v>
      </c>
      <c r="C8">
        <v>1</v>
      </c>
      <c r="F8">
        <v>1</v>
      </c>
      <c r="G8">
        <v>0.5</v>
      </c>
      <c r="I8">
        <v>1</v>
      </c>
      <c r="P8">
        <v>0.5</v>
      </c>
      <c r="Q8">
        <v>0.5</v>
      </c>
      <c r="W8">
        <v>1</v>
      </c>
      <c r="Y8">
        <v>0.5</v>
      </c>
      <c r="Z8">
        <v>0.5</v>
      </c>
      <c r="AC8">
        <v>1</v>
      </c>
      <c r="AG8">
        <v>0.5</v>
      </c>
      <c r="AH8">
        <v>0.5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0</v>
      </c>
      <c r="AW8">
        <f aca="true" t="shared" si="16" ref="AW8:AW71">IF(I8&gt;0,1,0)</f>
        <v>1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t="s">
        <v>64</v>
      </c>
      <c r="C9">
        <v>1</v>
      </c>
      <c r="F9">
        <v>0.5</v>
      </c>
      <c r="G9">
        <v>0.5</v>
      </c>
      <c r="I9">
        <v>1</v>
      </c>
      <c r="O9">
        <v>0.5</v>
      </c>
      <c r="P9">
        <v>0.5</v>
      </c>
      <c r="V9">
        <v>0.5</v>
      </c>
      <c r="W9">
        <v>0.5</v>
      </c>
      <c r="Y9">
        <v>1</v>
      </c>
      <c r="AC9">
        <v>0.5</v>
      </c>
      <c r="AD9">
        <v>0.5</v>
      </c>
      <c r="AG9">
        <v>1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0</v>
      </c>
      <c r="AW9">
        <f t="shared" si="16"/>
        <v>1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1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1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t="s">
        <v>65</v>
      </c>
      <c r="C10">
        <v>1</v>
      </c>
      <c r="F10">
        <v>0.5</v>
      </c>
      <c r="I10">
        <v>1</v>
      </c>
      <c r="O10">
        <v>1</v>
      </c>
      <c r="W10">
        <v>1</v>
      </c>
      <c r="Y10">
        <v>1</v>
      </c>
      <c r="AD10">
        <v>1</v>
      </c>
      <c r="AG10">
        <v>1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0</v>
      </c>
      <c r="AV10">
        <f t="shared" si="15"/>
        <v>0</v>
      </c>
      <c r="AW10">
        <f t="shared" si="16"/>
        <v>1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1</v>
      </c>
      <c r="BL10">
        <f t="shared" si="31"/>
        <v>0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1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t="s">
        <v>66</v>
      </c>
      <c r="C11">
        <v>1</v>
      </c>
      <c r="E11">
        <v>1</v>
      </c>
      <c r="O11">
        <v>0.5</v>
      </c>
      <c r="P11">
        <v>0.5</v>
      </c>
      <c r="U11">
        <v>1</v>
      </c>
      <c r="Y11">
        <v>1</v>
      </c>
      <c r="AC11">
        <v>1</v>
      </c>
      <c r="AG11">
        <v>0.5</v>
      </c>
      <c r="AH11">
        <v>0.5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t="s">
        <v>67</v>
      </c>
      <c r="C12">
        <v>1</v>
      </c>
      <c r="E12">
        <v>1</v>
      </c>
      <c r="O12">
        <v>0.5</v>
      </c>
      <c r="P12">
        <v>0.5</v>
      </c>
      <c r="W12">
        <v>1</v>
      </c>
      <c r="Y12">
        <v>0.5</v>
      </c>
      <c r="Z12">
        <v>0.5</v>
      </c>
      <c r="AB12">
        <v>0.5</v>
      </c>
      <c r="AC12">
        <v>0.5</v>
      </c>
      <c r="AF12">
        <v>0.5</v>
      </c>
      <c r="AG12">
        <v>0.5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1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t="s">
        <v>68</v>
      </c>
      <c r="C13">
        <v>1</v>
      </c>
      <c r="E13">
        <v>1</v>
      </c>
      <c r="O13">
        <v>1</v>
      </c>
      <c r="U13">
        <v>1</v>
      </c>
      <c r="Y13">
        <v>1</v>
      </c>
      <c r="AB13">
        <v>1</v>
      </c>
      <c r="AF13">
        <v>0.5</v>
      </c>
      <c r="AG13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0</v>
      </c>
      <c r="BK13">
        <f t="shared" si="30"/>
        <v>0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1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t="s">
        <v>69</v>
      </c>
      <c r="D14">
        <v>1</v>
      </c>
      <c r="I14">
        <v>1</v>
      </c>
      <c r="O14">
        <v>0.5</v>
      </c>
      <c r="P14">
        <v>0.5</v>
      </c>
      <c r="V14">
        <v>0.5</v>
      </c>
      <c r="W14">
        <v>0.5</v>
      </c>
      <c r="Z14">
        <v>1</v>
      </c>
      <c r="AB14">
        <v>0.5</v>
      </c>
      <c r="AC14">
        <v>0.5</v>
      </c>
      <c r="AG14">
        <v>1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1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1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1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t="s">
        <v>70</v>
      </c>
      <c r="D15">
        <v>1</v>
      </c>
      <c r="I15">
        <v>1</v>
      </c>
      <c r="O15">
        <v>0.33</v>
      </c>
      <c r="P15">
        <v>0.33</v>
      </c>
      <c r="Q15">
        <v>0.33</v>
      </c>
      <c r="V15">
        <v>1</v>
      </c>
      <c r="Y15">
        <v>0.5</v>
      </c>
      <c r="Z15">
        <v>0.5</v>
      </c>
      <c r="AB15">
        <v>1</v>
      </c>
      <c r="AG15">
        <v>1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1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1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t="s">
        <v>71</v>
      </c>
      <c r="C16">
        <v>1</v>
      </c>
      <c r="E16">
        <v>1</v>
      </c>
      <c r="N16">
        <v>0.5</v>
      </c>
      <c r="O16">
        <v>0.5</v>
      </c>
      <c r="U16">
        <v>1</v>
      </c>
      <c r="Y16">
        <v>0.5</v>
      </c>
      <c r="Z16">
        <v>0.5</v>
      </c>
      <c r="AE16">
        <v>1</v>
      </c>
      <c r="AG16">
        <v>1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0</v>
      </c>
      <c r="BR16">
        <f t="shared" si="37"/>
        <v>0</v>
      </c>
      <c r="BS16">
        <f t="shared" si="38"/>
        <v>1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t="s">
        <v>72</v>
      </c>
      <c r="C17">
        <v>1</v>
      </c>
      <c r="E17">
        <v>1</v>
      </c>
      <c r="P17">
        <v>0.33</v>
      </c>
      <c r="Q17">
        <v>0.33</v>
      </c>
      <c r="R17">
        <v>0.33</v>
      </c>
      <c r="U17">
        <v>1</v>
      </c>
      <c r="Y17">
        <v>0.5</v>
      </c>
      <c r="Z17">
        <v>0.5</v>
      </c>
      <c r="AB17">
        <v>1</v>
      </c>
      <c r="AF17">
        <v>0.5</v>
      </c>
      <c r="AG17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1</v>
      </c>
      <c r="BE17">
        <f t="shared" si="24"/>
        <v>1</v>
      </c>
      <c r="BF17">
        <f t="shared" si="25"/>
        <v>1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1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t="s">
        <v>73</v>
      </c>
      <c r="C18">
        <v>1</v>
      </c>
      <c r="F18">
        <v>1</v>
      </c>
      <c r="G18">
        <v>0.5</v>
      </c>
      <c r="H18">
        <v>1</v>
      </c>
      <c r="O18">
        <v>1</v>
      </c>
      <c r="V18">
        <v>1</v>
      </c>
      <c r="Y18">
        <v>1</v>
      </c>
      <c r="AC18">
        <v>1</v>
      </c>
      <c r="AH18">
        <v>1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1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0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t="s">
        <v>74</v>
      </c>
      <c r="C19">
        <v>1</v>
      </c>
      <c r="E19">
        <v>1</v>
      </c>
      <c r="Q19">
        <v>1</v>
      </c>
      <c r="U19">
        <v>1</v>
      </c>
      <c r="Y19">
        <v>1</v>
      </c>
      <c r="AC19">
        <v>1</v>
      </c>
      <c r="AG19">
        <v>1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0</v>
      </c>
      <c r="BE19">
        <f t="shared" si="24"/>
        <v>1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0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t="s">
        <v>75</v>
      </c>
      <c r="C20">
        <v>1</v>
      </c>
      <c r="E20">
        <v>1</v>
      </c>
      <c r="O20">
        <v>1</v>
      </c>
      <c r="V20">
        <v>0.5</v>
      </c>
      <c r="W20">
        <v>0.5</v>
      </c>
      <c r="Y20">
        <v>0.5</v>
      </c>
      <c r="Z20">
        <v>0.5</v>
      </c>
      <c r="AB20">
        <v>1</v>
      </c>
      <c r="AG20">
        <v>1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1</v>
      </c>
      <c r="BL20">
        <f t="shared" si="31"/>
        <v>0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t="s">
        <v>76</v>
      </c>
      <c r="C21">
        <v>1</v>
      </c>
      <c r="E21">
        <v>1</v>
      </c>
      <c r="P21">
        <v>0.5</v>
      </c>
      <c r="Q21">
        <v>0.5</v>
      </c>
      <c r="Y21">
        <v>0.5</v>
      </c>
      <c r="Z21">
        <v>0.5</v>
      </c>
      <c r="AC21">
        <v>1</v>
      </c>
      <c r="AG21">
        <v>1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1</v>
      </c>
      <c r="BE21">
        <f t="shared" si="24"/>
        <v>1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0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t="s">
        <v>77</v>
      </c>
      <c r="D22">
        <v>1</v>
      </c>
      <c r="F22">
        <v>1</v>
      </c>
      <c r="G22">
        <v>0.5</v>
      </c>
      <c r="I22">
        <v>1</v>
      </c>
      <c r="J22">
        <v>0.5</v>
      </c>
      <c r="Q22">
        <v>1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1</v>
      </c>
      <c r="AV22">
        <f t="shared" si="15"/>
        <v>0</v>
      </c>
      <c r="AW22">
        <f t="shared" si="16"/>
        <v>1</v>
      </c>
      <c r="AX22">
        <f t="shared" si="17"/>
        <v>1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0</v>
      </c>
      <c r="BE22">
        <f t="shared" si="24"/>
        <v>1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0</v>
      </c>
      <c r="BN22">
        <f t="shared" si="33"/>
        <v>0</v>
      </c>
      <c r="BO22">
        <f t="shared" si="34"/>
        <v>0</v>
      </c>
      <c r="BP22">
        <f t="shared" si="35"/>
        <v>0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0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0</v>
      </c>
      <c r="CB22">
        <f t="shared" si="8"/>
        <v>0</v>
      </c>
      <c r="CC22">
        <f t="shared" si="9"/>
        <v>0</v>
      </c>
      <c r="CD22">
        <f t="shared" si="10"/>
        <v>0</v>
      </c>
    </row>
    <row r="23" spans="1:82" ht="12.75">
      <c r="A23" s="7">
        <f t="shared" si="43"/>
        <v>17</v>
      </c>
      <c r="B23" t="s">
        <v>78</v>
      </c>
      <c r="C23">
        <v>1</v>
      </c>
      <c r="F23">
        <v>1</v>
      </c>
      <c r="G23">
        <v>1</v>
      </c>
      <c r="I23">
        <v>1</v>
      </c>
      <c r="O23">
        <v>1</v>
      </c>
      <c r="V23">
        <v>1</v>
      </c>
      <c r="Z23">
        <v>1</v>
      </c>
      <c r="AC23">
        <v>1</v>
      </c>
      <c r="AF23">
        <v>0.5</v>
      </c>
      <c r="AG23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1</v>
      </c>
      <c r="AV23">
        <f t="shared" si="15"/>
        <v>0</v>
      </c>
      <c r="AW23">
        <f t="shared" si="16"/>
        <v>1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0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1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t="s">
        <v>79</v>
      </c>
      <c r="C24">
        <v>1</v>
      </c>
      <c r="E24">
        <v>1</v>
      </c>
      <c r="N24">
        <v>1</v>
      </c>
      <c r="U24">
        <v>1</v>
      </c>
      <c r="Y24">
        <v>0.5</v>
      </c>
      <c r="Z24">
        <v>0.5</v>
      </c>
      <c r="AC24">
        <v>1</v>
      </c>
      <c r="AF24">
        <v>0.33</v>
      </c>
      <c r="AG24">
        <v>0.33</v>
      </c>
      <c r="AH24">
        <v>0.33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0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0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1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t="s">
        <v>80</v>
      </c>
      <c r="C25">
        <v>1</v>
      </c>
      <c r="E25">
        <v>1</v>
      </c>
      <c r="P25">
        <v>1</v>
      </c>
      <c r="AC25">
        <v>1</v>
      </c>
      <c r="AH25">
        <v>1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1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0</v>
      </c>
      <c r="BN25">
        <f t="shared" si="33"/>
        <v>0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0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0</v>
      </c>
      <c r="CB25">
        <f t="shared" si="8"/>
        <v>0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t="s">
        <v>81</v>
      </c>
      <c r="C26">
        <v>1</v>
      </c>
      <c r="E26">
        <v>1</v>
      </c>
      <c r="O26">
        <v>1</v>
      </c>
      <c r="Y26">
        <v>1</v>
      </c>
      <c r="AC26">
        <v>1</v>
      </c>
      <c r="AH26">
        <v>1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0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0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t="s">
        <v>82</v>
      </c>
      <c r="C27">
        <v>1</v>
      </c>
      <c r="E27">
        <v>1</v>
      </c>
      <c r="O27">
        <v>1</v>
      </c>
      <c r="Y27">
        <v>1</v>
      </c>
      <c r="AB27">
        <v>1</v>
      </c>
      <c r="AF27">
        <v>1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1</v>
      </c>
      <c r="BN27">
        <f t="shared" si="33"/>
        <v>0</v>
      </c>
      <c r="BO27">
        <f t="shared" si="34"/>
        <v>0</v>
      </c>
      <c r="BP27">
        <f t="shared" si="35"/>
        <v>1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1</v>
      </c>
      <c r="BU27">
        <f t="shared" si="40"/>
        <v>0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0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t="s">
        <v>83</v>
      </c>
      <c r="C28">
        <v>1</v>
      </c>
      <c r="E28">
        <v>1</v>
      </c>
      <c r="P28">
        <v>1</v>
      </c>
      <c r="U28">
        <v>1</v>
      </c>
      <c r="Y28">
        <v>1</v>
      </c>
      <c r="AB28">
        <v>1</v>
      </c>
      <c r="AG28">
        <v>1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t="s">
        <v>84</v>
      </c>
      <c r="C29">
        <v>1</v>
      </c>
      <c r="E29">
        <v>1</v>
      </c>
      <c r="O29">
        <v>1</v>
      </c>
      <c r="U29">
        <v>1</v>
      </c>
      <c r="Z29">
        <v>1</v>
      </c>
      <c r="AC29">
        <v>1</v>
      </c>
      <c r="AF29">
        <v>1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1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1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1</v>
      </c>
      <c r="BU29">
        <f t="shared" si="40"/>
        <v>0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t="s">
        <v>85</v>
      </c>
      <c r="C30">
        <v>1</v>
      </c>
      <c r="E30">
        <v>1</v>
      </c>
      <c r="P30">
        <v>1</v>
      </c>
      <c r="W30">
        <v>1</v>
      </c>
      <c r="AC30">
        <v>1</v>
      </c>
      <c r="AG30">
        <v>1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1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1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0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t="s">
        <v>86</v>
      </c>
      <c r="C31">
        <v>1</v>
      </c>
      <c r="E31">
        <v>1</v>
      </c>
      <c r="Q31">
        <v>1</v>
      </c>
      <c r="U31">
        <v>1</v>
      </c>
      <c r="Y31">
        <v>1</v>
      </c>
      <c r="AB31">
        <v>1</v>
      </c>
      <c r="AG31">
        <v>1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1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1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1</v>
      </c>
      <c r="BN31">
        <f t="shared" si="33"/>
        <v>0</v>
      </c>
      <c r="BO31">
        <f t="shared" si="34"/>
        <v>0</v>
      </c>
      <c r="BP31">
        <f t="shared" si="35"/>
        <v>1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t="s">
        <v>87</v>
      </c>
      <c r="C32">
        <v>1</v>
      </c>
      <c r="I32">
        <v>1</v>
      </c>
      <c r="P32">
        <v>0.5</v>
      </c>
      <c r="Q32">
        <v>0.5</v>
      </c>
      <c r="U32">
        <v>1</v>
      </c>
      <c r="Y32">
        <v>1</v>
      </c>
      <c r="AB32">
        <v>1</v>
      </c>
      <c r="AG32">
        <v>1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1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1</v>
      </c>
      <c r="BE32">
        <f t="shared" si="24"/>
        <v>1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1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1</v>
      </c>
      <c r="BN32">
        <f t="shared" si="33"/>
        <v>0</v>
      </c>
      <c r="BO32">
        <f t="shared" si="34"/>
        <v>0</v>
      </c>
      <c r="BP32">
        <f t="shared" si="35"/>
        <v>1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t="s">
        <v>88</v>
      </c>
      <c r="C33">
        <v>1</v>
      </c>
      <c r="E33">
        <v>1</v>
      </c>
      <c r="P33">
        <v>0.5</v>
      </c>
      <c r="Q33">
        <v>0.5</v>
      </c>
      <c r="U33">
        <v>0.5</v>
      </c>
      <c r="W33">
        <v>0.5</v>
      </c>
      <c r="Y33">
        <v>1</v>
      </c>
      <c r="AB33">
        <v>0.5</v>
      </c>
      <c r="AC33">
        <v>0.5</v>
      </c>
      <c r="AG33">
        <v>1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1</v>
      </c>
      <c r="BE33">
        <f t="shared" si="24"/>
        <v>1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1</v>
      </c>
      <c r="BJ33">
        <f t="shared" si="29"/>
        <v>0</v>
      </c>
      <c r="BK33">
        <f t="shared" si="30"/>
        <v>1</v>
      </c>
      <c r="BL33">
        <f t="shared" si="31"/>
        <v>0</v>
      </c>
      <c r="BM33">
        <f t="shared" si="32"/>
        <v>1</v>
      </c>
      <c r="BN33">
        <f t="shared" si="33"/>
        <v>0</v>
      </c>
      <c r="BO33">
        <f t="shared" si="34"/>
        <v>0</v>
      </c>
      <c r="BP33">
        <f t="shared" si="35"/>
        <v>1</v>
      </c>
      <c r="BQ33">
        <f t="shared" si="36"/>
        <v>1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t="s">
        <v>89</v>
      </c>
      <c r="C34">
        <v>1</v>
      </c>
      <c r="E34">
        <v>1</v>
      </c>
      <c r="Q34">
        <v>1</v>
      </c>
      <c r="U34">
        <v>1</v>
      </c>
      <c r="Z34">
        <v>1</v>
      </c>
      <c r="AC34">
        <v>1</v>
      </c>
      <c r="AG34">
        <v>1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1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1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1</v>
      </c>
      <c r="BO34">
        <f t="shared" si="34"/>
        <v>0</v>
      </c>
      <c r="BP34">
        <f t="shared" si="35"/>
        <v>0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t="s">
        <v>90</v>
      </c>
      <c r="C35">
        <v>1</v>
      </c>
      <c r="F35">
        <v>1</v>
      </c>
      <c r="G35">
        <v>1</v>
      </c>
      <c r="H35">
        <v>1</v>
      </c>
      <c r="O35">
        <v>1</v>
      </c>
      <c r="Y35">
        <v>1</v>
      </c>
      <c r="AB35">
        <v>1</v>
      </c>
      <c r="AH35">
        <v>1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0</v>
      </c>
      <c r="AT35">
        <f t="shared" si="13"/>
        <v>1</v>
      </c>
      <c r="AU35">
        <f t="shared" si="14"/>
        <v>1</v>
      </c>
      <c r="AV35">
        <f t="shared" si="15"/>
        <v>1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1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1</v>
      </c>
      <c r="BN35">
        <f t="shared" si="33"/>
        <v>0</v>
      </c>
      <c r="BO35">
        <f t="shared" si="34"/>
        <v>0</v>
      </c>
      <c r="BP35">
        <f t="shared" si="35"/>
        <v>1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1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0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t="s">
        <v>91</v>
      </c>
      <c r="C36">
        <v>1</v>
      </c>
      <c r="H36">
        <v>1</v>
      </c>
      <c r="O36">
        <v>1</v>
      </c>
      <c r="Y36">
        <v>1</v>
      </c>
      <c r="AB36">
        <v>1</v>
      </c>
      <c r="AH36">
        <v>1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1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1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1</v>
      </c>
      <c r="BN36">
        <f t="shared" si="33"/>
        <v>0</v>
      </c>
      <c r="BO36">
        <f t="shared" si="34"/>
        <v>0</v>
      </c>
      <c r="BP36">
        <f t="shared" si="35"/>
        <v>1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1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0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0</v>
      </c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8"/>
      <c r="K105" s="2"/>
      <c r="L105" s="2"/>
      <c r="M105" s="2"/>
      <c r="N105" s="2"/>
      <c r="O105" s="2"/>
      <c r="P105" s="2"/>
      <c r="Q105" s="2"/>
      <c r="R105" s="2"/>
      <c r="S105" s="59"/>
      <c r="T105" s="3"/>
      <c r="U105" s="3"/>
      <c r="V105" s="3"/>
      <c r="W105" s="60"/>
      <c r="X105" s="9"/>
      <c r="Y105" s="9"/>
      <c r="Z105" s="61"/>
      <c r="AA105" s="5"/>
      <c r="AB105" s="5"/>
      <c r="AC105" s="5"/>
      <c r="AD105" s="5"/>
      <c r="AE105" s="62"/>
      <c r="AF105" s="6"/>
      <c r="AG105" s="6"/>
      <c r="AH105" s="63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8"/>
      <c r="K106" s="2"/>
      <c r="L106" s="2"/>
      <c r="M106" s="2"/>
      <c r="N106" s="2"/>
      <c r="O106" s="2"/>
      <c r="P106" s="2"/>
      <c r="Q106" s="2"/>
      <c r="R106" s="2"/>
      <c r="S106" s="59"/>
      <c r="T106" s="3"/>
      <c r="U106" s="3"/>
      <c r="V106" s="3"/>
      <c r="W106" s="60"/>
      <c r="X106" s="9"/>
      <c r="Y106" s="9"/>
      <c r="Z106" s="61"/>
      <c r="AA106" s="5"/>
      <c r="AB106" s="5"/>
      <c r="AC106" s="5"/>
      <c r="AD106" s="5"/>
      <c r="AE106" s="62"/>
      <c r="AF106" s="6"/>
      <c r="AG106" s="6"/>
      <c r="AH106" s="63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8"/>
      <c r="K107" s="2"/>
      <c r="L107" s="2"/>
      <c r="M107" s="2"/>
      <c r="N107" s="2"/>
      <c r="O107" s="2"/>
      <c r="P107" s="2"/>
      <c r="Q107" s="2"/>
      <c r="R107" s="2"/>
      <c r="S107" s="59"/>
      <c r="T107" s="3"/>
      <c r="U107" s="3"/>
      <c r="V107" s="3"/>
      <c r="W107" s="60"/>
      <c r="X107" s="9"/>
      <c r="Y107" s="9"/>
      <c r="Z107" s="61"/>
      <c r="AA107" s="5"/>
      <c r="AB107" s="5"/>
      <c r="AC107" s="5"/>
      <c r="AD107" s="5"/>
      <c r="AE107" s="62"/>
      <c r="AF107" s="6"/>
      <c r="AG107" s="6"/>
      <c r="AH107" s="63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30</v>
      </c>
      <c r="B108" s="57" t="s">
        <v>39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59"/>
      <c r="T108" s="3"/>
      <c r="U108" s="3"/>
      <c r="V108" s="3"/>
      <c r="W108" s="60"/>
      <c r="Z108" s="57"/>
      <c r="AA108" s="5"/>
      <c r="AB108" s="5"/>
      <c r="AC108" s="5"/>
      <c r="AD108" s="5"/>
      <c r="AE108" s="62"/>
      <c r="AF108" s="6"/>
      <c r="AG108" s="6"/>
      <c r="AH108" s="63"/>
      <c r="AI108" s="6"/>
      <c r="AJ108" s="6"/>
      <c r="AK108" s="6"/>
      <c r="AL108" s="6"/>
      <c r="AM108" s="6"/>
      <c r="AN108" s="6"/>
      <c r="AP108" s="7" t="s">
        <v>40</v>
      </c>
      <c r="AQ108" s="7">
        <f aca="true" t="shared" si="91" ref="AQ108:BV108">SUM(AQ7:AQ107)</f>
        <v>30</v>
      </c>
      <c r="AR108" s="7">
        <f t="shared" si="91"/>
        <v>30</v>
      </c>
      <c r="AS108" s="7">
        <f t="shared" si="91"/>
        <v>18</v>
      </c>
      <c r="AT108" s="7">
        <f t="shared" si="91"/>
        <v>8</v>
      </c>
      <c r="AU108" s="7">
        <f t="shared" si="91"/>
        <v>7</v>
      </c>
      <c r="AV108" s="7">
        <f t="shared" si="91"/>
        <v>4</v>
      </c>
      <c r="AW108" s="7">
        <f t="shared" si="91"/>
        <v>8</v>
      </c>
      <c r="AX108" s="7">
        <f t="shared" si="91"/>
        <v>2</v>
      </c>
      <c r="AY108" s="7">
        <f t="shared" si="91"/>
        <v>0</v>
      </c>
      <c r="AZ108" s="7">
        <f t="shared" si="91"/>
        <v>0</v>
      </c>
      <c r="BA108" s="7">
        <f t="shared" si="91"/>
        <v>0</v>
      </c>
      <c r="BB108" s="7">
        <f t="shared" si="91"/>
        <v>2</v>
      </c>
      <c r="BC108" s="7">
        <f t="shared" si="91"/>
        <v>16</v>
      </c>
      <c r="BD108" s="7">
        <f t="shared" si="91"/>
        <v>14</v>
      </c>
      <c r="BE108" s="7">
        <f t="shared" si="91"/>
        <v>10</v>
      </c>
      <c r="BF108" s="7">
        <f t="shared" si="91"/>
        <v>1</v>
      </c>
      <c r="BG108" s="7">
        <f t="shared" si="91"/>
        <v>0</v>
      </c>
      <c r="BH108" s="7">
        <f t="shared" si="91"/>
        <v>0</v>
      </c>
      <c r="BI108" s="7">
        <f t="shared" si="91"/>
        <v>12</v>
      </c>
      <c r="BJ108" s="7">
        <f t="shared" si="91"/>
        <v>6</v>
      </c>
      <c r="BK108" s="7">
        <f t="shared" si="91"/>
        <v>8</v>
      </c>
      <c r="BL108" s="7">
        <f t="shared" si="91"/>
        <v>0</v>
      </c>
      <c r="BM108" s="7">
        <f t="shared" si="91"/>
        <v>22</v>
      </c>
      <c r="BN108" s="7">
        <f t="shared" si="91"/>
        <v>13</v>
      </c>
      <c r="BO108" s="7">
        <f t="shared" si="91"/>
        <v>0</v>
      </c>
      <c r="BP108" s="7">
        <f t="shared" si="91"/>
        <v>13</v>
      </c>
      <c r="BQ108" s="7">
        <f t="shared" si="91"/>
        <v>17</v>
      </c>
      <c r="BR108" s="7">
        <f t="shared" si="91"/>
        <v>2</v>
      </c>
      <c r="BS108" s="7">
        <f t="shared" si="91"/>
        <v>1</v>
      </c>
      <c r="BT108" s="7">
        <f t="shared" si="91"/>
        <v>7</v>
      </c>
      <c r="BU108" s="7">
        <f t="shared" si="91"/>
        <v>22</v>
      </c>
      <c r="BV108" s="7">
        <f t="shared" si="91"/>
        <v>8</v>
      </c>
      <c r="BW108" s="8" t="s">
        <v>40</v>
      </c>
      <c r="BX108" s="8">
        <f>SUM(BX7:BX107)</f>
        <v>30</v>
      </c>
      <c r="BY108" s="8">
        <f aca="true" t="shared" si="92" ref="BY108:CD108">SUM(BY7:BY107)</f>
        <v>30</v>
      </c>
      <c r="BZ108" s="8">
        <f t="shared" si="92"/>
        <v>30</v>
      </c>
      <c r="CA108" s="8">
        <f t="shared" si="92"/>
        <v>22</v>
      </c>
      <c r="CB108" s="8">
        <f t="shared" si="92"/>
        <v>27</v>
      </c>
      <c r="CC108" s="8">
        <f t="shared" si="92"/>
        <v>29</v>
      </c>
      <c r="CD108" s="8">
        <f t="shared" si="92"/>
        <v>29</v>
      </c>
    </row>
    <row r="109" spans="1:40" ht="12.75">
      <c r="A109" s="7"/>
      <c r="B109" s="57" t="s">
        <v>41</v>
      </c>
      <c r="C109" s="8"/>
      <c r="D109" s="58">
        <f>SUM(D7:D107)</f>
        <v>3</v>
      </c>
      <c r="E109" s="1">
        <f aca="true" t="shared" si="93" ref="E109:AH109">SUM(E7:E107)</f>
        <v>18</v>
      </c>
      <c r="F109" s="1">
        <f>SUM(F7:F107)</f>
        <v>7</v>
      </c>
      <c r="G109" s="1">
        <f t="shared" si="93"/>
        <v>4.5</v>
      </c>
      <c r="H109" s="1">
        <f t="shared" si="93"/>
        <v>4</v>
      </c>
      <c r="I109" s="1">
        <f t="shared" si="93"/>
        <v>8</v>
      </c>
      <c r="J109" s="58">
        <f t="shared" si="93"/>
        <v>1</v>
      </c>
      <c r="K109" s="1">
        <f t="shared" si="93"/>
        <v>0</v>
      </c>
      <c r="L109" s="1">
        <f t="shared" si="93"/>
        <v>0</v>
      </c>
      <c r="M109" s="1">
        <f t="shared" si="93"/>
        <v>0</v>
      </c>
      <c r="N109" s="1">
        <f t="shared" si="93"/>
        <v>1.5</v>
      </c>
      <c r="O109" s="1">
        <f t="shared" si="93"/>
        <v>12.83</v>
      </c>
      <c r="P109" s="1">
        <f t="shared" si="93"/>
        <v>8.66</v>
      </c>
      <c r="Q109" s="1">
        <f t="shared" si="93"/>
        <v>6.66</v>
      </c>
      <c r="R109" s="1">
        <f t="shared" si="93"/>
        <v>0.33</v>
      </c>
      <c r="S109" s="58">
        <f t="shared" si="93"/>
        <v>0</v>
      </c>
      <c r="T109" s="1">
        <f t="shared" si="93"/>
        <v>0</v>
      </c>
      <c r="U109" s="1">
        <f t="shared" si="93"/>
        <v>11.5</v>
      </c>
      <c r="V109" s="1">
        <f t="shared" si="93"/>
        <v>4.5</v>
      </c>
      <c r="W109" s="58">
        <f t="shared" si="93"/>
        <v>6</v>
      </c>
      <c r="X109" s="1">
        <f t="shared" si="93"/>
        <v>0</v>
      </c>
      <c r="Y109" s="1">
        <f t="shared" si="93"/>
        <v>18</v>
      </c>
      <c r="Z109" s="58">
        <f t="shared" si="93"/>
        <v>9</v>
      </c>
      <c r="AA109" s="1">
        <f t="shared" si="93"/>
        <v>0</v>
      </c>
      <c r="AB109" s="1">
        <f t="shared" si="93"/>
        <v>11.5</v>
      </c>
      <c r="AC109" s="1">
        <f t="shared" si="93"/>
        <v>15</v>
      </c>
      <c r="AD109" s="1">
        <f t="shared" si="93"/>
        <v>1.5</v>
      </c>
      <c r="AE109" s="58">
        <f t="shared" si="93"/>
        <v>1</v>
      </c>
      <c r="AF109" s="1">
        <f t="shared" si="93"/>
        <v>4.33</v>
      </c>
      <c r="AG109" s="1">
        <f t="shared" si="93"/>
        <v>18.33</v>
      </c>
      <c r="AH109" s="58">
        <f t="shared" si="93"/>
        <v>6.33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42</v>
      </c>
      <c r="C110" s="8"/>
      <c r="D110" s="58">
        <f>AR108</f>
        <v>30</v>
      </c>
      <c r="E110" s="1">
        <f>BY108</f>
        <v>30</v>
      </c>
      <c r="F110" s="1">
        <f>BY108</f>
        <v>30</v>
      </c>
      <c r="G110" s="1">
        <f>BY108</f>
        <v>30</v>
      </c>
      <c r="H110" s="1">
        <f>BY108</f>
        <v>30</v>
      </c>
      <c r="I110" s="1">
        <f>BY108</f>
        <v>30</v>
      </c>
      <c r="J110" s="58">
        <f>BY108</f>
        <v>30</v>
      </c>
      <c r="K110" s="2">
        <f>BZ108</f>
        <v>30</v>
      </c>
      <c r="L110" s="2">
        <f>BZ108</f>
        <v>30</v>
      </c>
      <c r="M110" s="2">
        <f>BZ108</f>
        <v>30</v>
      </c>
      <c r="N110" s="2">
        <f>BZ108</f>
        <v>30</v>
      </c>
      <c r="O110" s="2">
        <f>BZ108</f>
        <v>30</v>
      </c>
      <c r="P110" s="2">
        <f>BZ108</f>
        <v>30</v>
      </c>
      <c r="Q110" s="2">
        <f>BZ108</f>
        <v>30</v>
      </c>
      <c r="R110" s="2">
        <f>BZ108</f>
        <v>30</v>
      </c>
      <c r="S110" s="59">
        <f>BZ108</f>
        <v>30</v>
      </c>
      <c r="T110" s="3">
        <f>CA108</f>
        <v>22</v>
      </c>
      <c r="U110" s="3">
        <f>CA108</f>
        <v>22</v>
      </c>
      <c r="V110" s="3">
        <f>CA108</f>
        <v>22</v>
      </c>
      <c r="W110" s="60">
        <f>CA108</f>
        <v>22</v>
      </c>
      <c r="X110" s="8">
        <f>CB108</f>
        <v>27</v>
      </c>
      <c r="Y110" s="8">
        <f>CB108</f>
        <v>27</v>
      </c>
      <c r="Z110" s="57">
        <f>CB108</f>
        <v>27</v>
      </c>
      <c r="AA110" s="5">
        <f>CC108</f>
        <v>29</v>
      </c>
      <c r="AB110" s="5">
        <f>CC108</f>
        <v>29</v>
      </c>
      <c r="AC110" s="5">
        <f>CC108</f>
        <v>29</v>
      </c>
      <c r="AD110" s="5">
        <f>CC108</f>
        <v>29</v>
      </c>
      <c r="AE110" s="62">
        <f>CC108</f>
        <v>29</v>
      </c>
      <c r="AF110" s="6">
        <f>CD108</f>
        <v>29</v>
      </c>
      <c r="AG110" s="6">
        <f>CD108</f>
        <v>29</v>
      </c>
      <c r="AH110" s="63">
        <f>CD108</f>
        <v>29</v>
      </c>
      <c r="AI110" s="6"/>
      <c r="AJ110" s="6"/>
      <c r="AK110" s="6"/>
      <c r="AL110" s="6"/>
      <c r="AM110" s="6"/>
      <c r="AN110" s="6"/>
      <c r="AP110" t="s">
        <v>55</v>
      </c>
      <c r="AQ110">
        <f>SUM(BX108:CD108)</f>
        <v>197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57</v>
      </c>
      <c r="AQ111">
        <f>AQ108*7-SUM(BX108:CD108)</f>
        <v>13</v>
      </c>
    </row>
    <row r="112" spans="1:43" ht="12.75">
      <c r="A112" s="7"/>
      <c r="B112" s="7" t="s">
        <v>43</v>
      </c>
      <c r="C112" s="7"/>
      <c r="D112" s="47">
        <f>(D109/AR108)*100</f>
        <v>10</v>
      </c>
      <c r="E112" s="47">
        <f>(E109/BY108)*100</f>
        <v>60</v>
      </c>
      <c r="F112" s="47">
        <f>(F109/BY108)*100</f>
        <v>23.333333333333332</v>
      </c>
      <c r="G112" s="47">
        <f>(G109/BY108)*100</f>
        <v>15</v>
      </c>
      <c r="H112" s="47">
        <f>(H109/BY108)*100</f>
        <v>13.333333333333334</v>
      </c>
      <c r="I112" s="47">
        <f>(I109/BY108)*100</f>
        <v>26.666666666666668</v>
      </c>
      <c r="J112" s="47">
        <f>(J109/BY108)*100</f>
        <v>3.3333333333333335</v>
      </c>
      <c r="K112" s="47">
        <f>(K109/BZ108)*100</f>
        <v>0</v>
      </c>
      <c r="L112" s="47">
        <f>(L109/BZ108)*100</f>
        <v>0</v>
      </c>
      <c r="M112" s="47">
        <f>(M109/BZ108)*100</f>
        <v>0</v>
      </c>
      <c r="N112" s="47">
        <f>(N109/BZ108)*100</f>
        <v>5</v>
      </c>
      <c r="O112" s="47">
        <f>(O109/BZ108)*100</f>
        <v>42.76666666666667</v>
      </c>
      <c r="P112" s="47">
        <f>(P109/BZ108)*100</f>
        <v>28.866666666666667</v>
      </c>
      <c r="Q112" s="47">
        <f>(Q109/BZ108)*100</f>
        <v>22.2</v>
      </c>
      <c r="R112" s="47">
        <f>(R109/BZ108)*100</f>
        <v>1.1</v>
      </c>
      <c r="S112" s="47">
        <f>(S109/BZ108)*100</f>
        <v>0</v>
      </c>
      <c r="T112" s="47">
        <f>(T109/CA108)*100</f>
        <v>0</v>
      </c>
      <c r="U112" s="47">
        <f>(U109/CA108)*100</f>
        <v>52.27272727272727</v>
      </c>
      <c r="V112" s="47">
        <f>(V109/CA108)*100</f>
        <v>20.454545454545457</v>
      </c>
      <c r="W112" s="47">
        <f>(W109/CA108)*100</f>
        <v>27.27272727272727</v>
      </c>
      <c r="X112" s="47">
        <f>(X109/CB108)*100</f>
        <v>0</v>
      </c>
      <c r="Y112" s="47">
        <f>(Y109/CB108)*100</f>
        <v>66.66666666666666</v>
      </c>
      <c r="Z112" s="47">
        <f>(Z109/CB108)*100</f>
        <v>33.33333333333333</v>
      </c>
      <c r="AA112" s="47">
        <f>(AA109/CC108)*100</f>
        <v>0</v>
      </c>
      <c r="AB112" s="47">
        <f>(AB109/CC108)*100</f>
        <v>39.6551724137931</v>
      </c>
      <c r="AC112" s="47">
        <f>(AC109/CC108)*100</f>
        <v>51.724137931034484</v>
      </c>
      <c r="AD112" s="47">
        <f>(AD109/CC108)*100</f>
        <v>5.172413793103448</v>
      </c>
      <c r="AE112" s="47">
        <f>(AE109/CC108)*100</f>
        <v>3.4482758620689653</v>
      </c>
      <c r="AF112" s="47">
        <f>(AF109/CD108)*100</f>
        <v>14.931034482758621</v>
      </c>
      <c r="AG112" s="47">
        <f>(AG109/CD108)*100</f>
        <v>63.206896551724135</v>
      </c>
      <c r="AH112" s="47">
        <f>(AH109/CD108)*100</f>
        <v>21.82758620689655</v>
      </c>
      <c r="AP112" t="s">
        <v>56</v>
      </c>
      <c r="AQ112">
        <f>AQ108*7</f>
        <v>210</v>
      </c>
    </row>
    <row r="114" spans="42:43" ht="12.75">
      <c r="AP114" t="s">
        <v>58</v>
      </c>
      <c r="AQ114">
        <f>(AQ110-AQ111)/AQ112</f>
        <v>0.8761904761904762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2011-07-08T11:14:42Z</dcterms:modified>
  <cp:category/>
  <cp:version/>
  <cp:contentType/>
  <cp:contentStatus/>
</cp:coreProperties>
</file>